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59\"/>
    </mc:Choice>
  </mc:AlternateContent>
  <xr:revisionPtr revIDLastSave="0" documentId="13_ncr:1_{D430EC46-DE88-4AB8-B27D-889917085B5D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53-02-01" sheetId="5" r:id="rId5"/>
    <sheet name="ОСР 553-09-01" sheetId="6" r:id="rId6"/>
    <sheet name="ОСР 553-12-01" sheetId="7" r:id="rId7"/>
    <sheet name="ОСР 525-02-01(1)" sheetId="8" r:id="rId8"/>
    <sheet name="ОСР 525-09-01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I36" i="1"/>
  <c r="C36" i="1"/>
  <c r="I35" i="1"/>
  <c r="C35" i="1"/>
  <c r="I34" i="1"/>
  <c r="C30" i="1"/>
  <c r="C37" i="1" s="1"/>
  <c r="C38" i="1" s="1"/>
  <c r="C40" i="1" l="1"/>
  <c r="C39" i="1"/>
  <c r="C31" i="1"/>
  <c r="C32" i="1"/>
  <c r="E40" i="1" l="1"/>
  <c r="C42" i="1"/>
  <c r="E42" i="1" s="1"/>
  <c r="E32" i="1" l="1"/>
</calcChain>
</file>

<file path=xl/sharedStrings.xml><?xml version="1.0" encoding="utf-8"?>
<sst xmlns="http://schemas.openxmlformats.org/spreadsheetml/2006/main" count="398" uniqueCount="159">
  <si>
    <t>СВОДКА ЗАТРАТ</t>
  </si>
  <si>
    <t>P_0359</t>
  </si>
  <si>
    <t>(идентификатор инвестиционного проекта)</t>
  </si>
  <si>
    <t>Реконструкция ВЛ-0,4кВ от КТП Хв 420/160 кВА с заменой на КТП 10/0,4кВ 250кВА Хворостянский район Самарская область (250кВА, реконструкция ВЛ 0,4кв протяженностью 4,03км в т.ч демонтаж 4,03 км, установка приборов учета 85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</si>
  <si>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</si>
  <si>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</si>
  <si>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</si>
  <si>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</si>
  <si>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</si>
  <si>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</si>
  <si>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</si>
  <si>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</si>
  <si>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</si>
  <si>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</si>
  <si>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</si>
  <si>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</si>
  <si>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</si>
  <si>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</si>
  <si>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</si>
  <si>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</si>
  <si>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</si>
  <si>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</si>
  <si>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</si>
  <si>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</si>
  <si>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</si>
  <si>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</si>
  <si>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</si>
  <si>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</si>
  <si>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</si>
  <si>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</si>
  <si>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</si>
  <si>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</si>
  <si>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</si>
  <si>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</si>
  <si>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</si>
  <si>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</si>
  <si>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</si>
  <si>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</si>
  <si>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</si>
  <si>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</si>
  <si>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</si>
  <si>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</si>
  <si>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</si>
  <si>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</si>
  <si>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</si>
  <si>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</si>
  <si>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</si>
  <si>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</si>
  <si>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</si>
  <si>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</si>
  <si>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</si>
  <si>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</si>
  <si>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</si>
  <si>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</si>
  <si>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</si>
  <si>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</si>
  <si>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</si>
  <si>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</si>
  <si>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</si>
  <si>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</si>
  <si>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</si>
  <si>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</si>
  <si>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</si>
  <si>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</si>
  <si>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</si>
  <si>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</si>
  <si>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</si>
  <si>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</si>
  <si>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</si>
  <si>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</si>
  <si>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</si>
  <si>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</si>
  <si>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</si>
  <si>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</si>
  <si>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</si>
  <si>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</si>
  <si>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</si>
  <si>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</si>
  <si>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</si>
  <si>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</si>
  <si>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</si>
  <si>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</si>
  <si>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</si>
  <si>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</si>
  <si>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</si>
  <si>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</si>
  <si>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</si>
  <si>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</si>
  <si>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</si>
  <si>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</si>
  <si>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</si>
  <si>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</si>
  <si>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</si>
  <si>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</si>
  <si>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</si>
  <si>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</si>
  <si>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</si>
  <si>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</si>
  <si>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</si>
  <si>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</si>
  <si>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</si>
  <si>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</si>
  <si>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</si>
  <si>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</si>
  <si>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</si>
  <si>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</si>
  <si>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</si>
  <si>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</si>
  <si>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</si>
  <si>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</si>
  <si>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</si>
  <si>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</si>
  <si>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</si>
  <si>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</si>
  <si>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</si>
  <si>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</si>
  <si>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</si>
  <si>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</si>
  <si>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</si>
  <si>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</si>
  <si>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</si>
  <si>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</si>
  <si>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</si>
  <si>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</si>
  <si>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</si>
  <si>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</si>
  <si>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</si>
  <si>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</si>
  <si>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</si>
  <si>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</si>
  <si>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</si>
  <si>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</si>
  <si>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</si>
  <si>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</si>
  <si>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Монтаж (реконструкция) КТП (киоск)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</si>
  <si>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</si>
  <si>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</si>
  <si>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</si>
  <si>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</si>
  <si>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</si>
  <si>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</si>
  <si>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</si>
  <si>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</si>
  <si>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</si>
  <si>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</si>
  <si>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</si>
  <si>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</si>
  <si>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</si>
  <si>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</si>
  <si>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</si>
  <si>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</si>
  <si>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</si>
  <si>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</si>
  <si>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</si>
  <si>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250 кВА тупиковая, напряжением 10/0,4</t>
  </si>
  <si>
    <t>10/0,4</t>
  </si>
  <si>
    <t>Провод самонесущий изолированный СИП-2 3х95+1х95-0,6/1</t>
  </si>
  <si>
    <t>ФСБЦ-21.2.01.01-0038</t>
  </si>
  <si>
    <t>КП ВЭМ №167 от 20.03.2024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</si>
</sst>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###\ ##0.0_-;\-* ####\ ##0.0_-;_-* &quot;-&quot;??_-;_-@_-"/>
    <numFmt numFmtId="181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5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14" fillId="0" borderId="0" xfId="4" applyNumberFormat="1" applyFont="1" applyAlignment="1">
      <alignment vertical="center"/>
    </xf>
    <xf numFmtId="177" fontId="13" fillId="0" borderId="1" xfId="1" applyNumberFormat="1" applyFont="1" applyFill="1" applyBorder="1" applyAlignment="1">
      <alignment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2" zoomScale="90" zoomScaleNormal="90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109375" customWidth="1"/>
    <col min="9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3</v>
      </c>
      <c r="B19" s="90"/>
      <c r="C19" s="90"/>
    </row>
    <row r="20" spans="1:9" ht="15.75" customHeight="1">
      <c r="A20" s="89" t="s">
        <v>4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8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875.43694000000005</v>
      </c>
      <c r="D29" s="51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875.43694000000005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145.90616</v>
      </c>
      <c r="D31" s="51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83">
        <f>C30*I34</f>
        <v>909.65040346273224</v>
      </c>
      <c r="D32" s="82"/>
      <c r="E32" s="66">
        <f>D32-C32</f>
        <v>-909.65040346273224</v>
      </c>
      <c r="F32" s="67"/>
      <c r="G32" s="68">
        <v>2023</v>
      </c>
      <c r="H32" s="61">
        <v>109.096466260827</v>
      </c>
      <c r="I32" s="80"/>
    </row>
    <row r="33" spans="1:9" ht="15.6">
      <c r="A33" s="84" t="s">
        <v>24</v>
      </c>
      <c r="B33" s="85"/>
      <c r="C33" s="86"/>
      <c r="D33" s="51"/>
      <c r="E33" s="69"/>
      <c r="F33" s="70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19425.607464894401</v>
      </c>
      <c r="D35" s="51"/>
      <c r="E35" s="71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1"/>
      <c r="E36" s="71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(ССР!G70)*1.2-C30</f>
        <v>1879.4847093024437</v>
      </c>
      <c r="D37" s="51"/>
      <c r="E37" s="71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25079.267917826306</v>
      </c>
      <c r="D38" s="57"/>
      <c r="E38" s="66"/>
      <c r="F38" s="67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4179.8779878263049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27751.074646979621</v>
      </c>
      <c r="D40" s="51"/>
      <c r="E40" s="66">
        <f>D40-C40</f>
        <v>-27751.074646979621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28660.725050442354</v>
      </c>
      <c r="D42" s="51"/>
      <c r="E42" s="66">
        <f>D42-C42</f>
        <v>-28660.725050442354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79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46" zoomScale="55" zoomScaleNormal="55" workbookViewId="0">
      <selection activeCell="H24" sqref="H24:H2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3"/>
      <c r="B3" s="100"/>
      <c r="C3" s="11"/>
      <c r="D3" s="12">
        <v>13092.43</v>
      </c>
      <c r="E3" s="13"/>
      <c r="F3" s="13"/>
      <c r="G3" s="13"/>
      <c r="H3" s="14"/>
    </row>
    <row r="4" spans="1:8">
      <c r="A4" s="95" t="s">
        <v>126</v>
      </c>
      <c r="B4" s="15" t="s">
        <v>127</v>
      </c>
      <c r="C4" s="11"/>
      <c r="D4" s="12">
        <v>12041.25</v>
      </c>
      <c r="E4" s="13"/>
      <c r="F4" s="13"/>
      <c r="G4" s="13"/>
      <c r="H4" s="14"/>
    </row>
    <row r="5" spans="1:8">
      <c r="A5" s="95"/>
      <c r="B5" s="15" t="s">
        <v>128</v>
      </c>
      <c r="C5" s="10"/>
      <c r="D5" s="12">
        <v>1051.18</v>
      </c>
      <c r="E5" s="13"/>
      <c r="F5" s="13"/>
      <c r="G5" s="13"/>
      <c r="H5" s="16"/>
    </row>
    <row r="6" spans="1:8">
      <c r="A6" s="96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6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101" t="s">
        <v>100</v>
      </c>
      <c r="B8" s="102"/>
      <c r="C8" s="95" t="s">
        <v>131</v>
      </c>
      <c r="D8" s="17">
        <v>13092.43</v>
      </c>
      <c r="E8" s="13">
        <v>169</v>
      </c>
      <c r="F8" s="13" t="s">
        <v>132</v>
      </c>
      <c r="G8" s="17">
        <v>77.47</v>
      </c>
      <c r="H8" s="16"/>
    </row>
    <row r="9" spans="1:8">
      <c r="A9" s="98">
        <v>1</v>
      </c>
      <c r="B9" s="15" t="s">
        <v>127</v>
      </c>
      <c r="C9" s="95"/>
      <c r="D9" s="17">
        <v>12041.25</v>
      </c>
      <c r="E9" s="13"/>
      <c r="F9" s="13"/>
      <c r="G9" s="13"/>
      <c r="H9" s="96" t="s">
        <v>41</v>
      </c>
    </row>
    <row r="10" spans="1:8">
      <c r="A10" s="95"/>
      <c r="B10" s="15" t="s">
        <v>128</v>
      </c>
      <c r="C10" s="95"/>
      <c r="D10" s="17">
        <v>1051.18</v>
      </c>
      <c r="E10" s="13"/>
      <c r="F10" s="13"/>
      <c r="G10" s="13"/>
      <c r="H10" s="96"/>
    </row>
    <row r="11" spans="1:8">
      <c r="A11" s="95"/>
      <c r="B11" s="15" t="s">
        <v>129</v>
      </c>
      <c r="C11" s="95"/>
      <c r="D11" s="17">
        <v>0</v>
      </c>
      <c r="E11" s="13"/>
      <c r="F11" s="13"/>
      <c r="G11" s="13"/>
      <c r="H11" s="96"/>
    </row>
    <row r="12" spans="1:8">
      <c r="A12" s="95"/>
      <c r="B12" s="15" t="s">
        <v>130</v>
      </c>
      <c r="C12" s="95"/>
      <c r="D12" s="17">
        <v>0</v>
      </c>
      <c r="E12" s="13"/>
      <c r="F12" s="13"/>
      <c r="G12" s="13"/>
      <c r="H12" s="96"/>
    </row>
    <row r="13" spans="1:8" ht="24.6">
      <c r="A13" s="99" t="s">
        <v>79</v>
      </c>
      <c r="B13" s="100"/>
      <c r="C13" s="10"/>
      <c r="D13" s="12">
        <v>1893.635</v>
      </c>
      <c r="E13" s="13"/>
      <c r="F13" s="13"/>
      <c r="G13" s="13"/>
      <c r="H13" s="16"/>
    </row>
    <row r="14" spans="1:8">
      <c r="A14" s="95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130</v>
      </c>
      <c r="C17" s="10"/>
      <c r="D17" s="12">
        <v>1893.635</v>
      </c>
      <c r="E17" s="13"/>
      <c r="F17" s="13"/>
      <c r="G17" s="13"/>
      <c r="H17" s="16"/>
    </row>
    <row r="18" spans="1:8">
      <c r="A18" s="101" t="s">
        <v>79</v>
      </c>
      <c r="B18" s="102"/>
      <c r="C18" s="95" t="s">
        <v>131</v>
      </c>
      <c r="D18" s="17">
        <v>1503.2550000000001</v>
      </c>
      <c r="E18" s="13">
        <v>169</v>
      </c>
      <c r="F18" s="13" t="s">
        <v>132</v>
      </c>
      <c r="G18" s="17">
        <v>8.8949999999999996</v>
      </c>
      <c r="H18" s="16"/>
    </row>
    <row r="19" spans="1:8">
      <c r="A19" s="98">
        <v>1</v>
      </c>
      <c r="B19" s="15" t="s">
        <v>127</v>
      </c>
      <c r="C19" s="95"/>
      <c r="D19" s="17">
        <v>0</v>
      </c>
      <c r="E19" s="13"/>
      <c r="F19" s="13"/>
      <c r="G19" s="13"/>
      <c r="H19" s="96" t="s">
        <v>41</v>
      </c>
    </row>
    <row r="20" spans="1:8">
      <c r="A20" s="95"/>
      <c r="B20" s="15" t="s">
        <v>128</v>
      </c>
      <c r="C20" s="95"/>
      <c r="D20" s="17">
        <v>0</v>
      </c>
      <c r="E20" s="13"/>
      <c r="F20" s="13"/>
      <c r="G20" s="13"/>
      <c r="H20" s="96"/>
    </row>
    <row r="21" spans="1:8">
      <c r="A21" s="95"/>
      <c r="B21" s="15" t="s">
        <v>129</v>
      </c>
      <c r="C21" s="95"/>
      <c r="D21" s="17">
        <v>0</v>
      </c>
      <c r="E21" s="13"/>
      <c r="F21" s="13"/>
      <c r="G21" s="13"/>
      <c r="H21" s="96"/>
    </row>
    <row r="22" spans="1:8">
      <c r="A22" s="95"/>
      <c r="B22" s="15" t="s">
        <v>130</v>
      </c>
      <c r="C22" s="95"/>
      <c r="D22" s="17">
        <v>1503.2550000000001</v>
      </c>
      <c r="E22" s="13"/>
      <c r="F22" s="13"/>
      <c r="G22" s="13"/>
      <c r="H22" s="96"/>
    </row>
    <row r="23" spans="1:8">
      <c r="A23" s="101" t="s">
        <v>79</v>
      </c>
      <c r="B23" s="102"/>
      <c r="C23" s="95" t="s">
        <v>134</v>
      </c>
      <c r="D23" s="17">
        <v>390.38</v>
      </c>
      <c r="E23" s="13">
        <v>1</v>
      </c>
      <c r="F23" s="13" t="s">
        <v>132</v>
      </c>
      <c r="G23" s="17">
        <v>390.38</v>
      </c>
      <c r="H23" s="16"/>
    </row>
    <row r="24" spans="1:8">
      <c r="A24" s="98">
        <v>2</v>
      </c>
      <c r="B24" s="15" t="s">
        <v>127</v>
      </c>
      <c r="C24" s="95"/>
      <c r="D24" s="17">
        <v>0</v>
      </c>
      <c r="E24" s="13"/>
      <c r="F24" s="13"/>
      <c r="G24" s="13"/>
      <c r="H24" s="96" t="s">
        <v>41</v>
      </c>
    </row>
    <row r="25" spans="1:8">
      <c r="A25" s="95"/>
      <c r="B25" s="15" t="s">
        <v>128</v>
      </c>
      <c r="C25" s="95"/>
      <c r="D25" s="17">
        <v>0</v>
      </c>
      <c r="E25" s="13"/>
      <c r="F25" s="13"/>
      <c r="G25" s="13"/>
      <c r="H25" s="96"/>
    </row>
    <row r="26" spans="1:8">
      <c r="A26" s="95"/>
      <c r="B26" s="15" t="s">
        <v>129</v>
      </c>
      <c r="C26" s="95"/>
      <c r="D26" s="17">
        <v>0</v>
      </c>
      <c r="E26" s="13"/>
      <c r="F26" s="13"/>
      <c r="G26" s="13"/>
      <c r="H26" s="96"/>
    </row>
    <row r="27" spans="1:8">
      <c r="A27" s="95"/>
      <c r="B27" s="15" t="s">
        <v>130</v>
      </c>
      <c r="C27" s="95"/>
      <c r="D27" s="17">
        <v>390.38</v>
      </c>
      <c r="E27" s="13"/>
      <c r="F27" s="13"/>
      <c r="G27" s="13"/>
      <c r="H27" s="96"/>
    </row>
    <row r="28" spans="1:8" ht="24.6">
      <c r="A28" s="99" t="s">
        <v>105</v>
      </c>
      <c r="B28" s="100"/>
      <c r="C28" s="10"/>
      <c r="D28" s="12">
        <v>1588.1581252891999</v>
      </c>
      <c r="E28" s="13"/>
      <c r="F28" s="13"/>
      <c r="G28" s="13"/>
      <c r="H28" s="16"/>
    </row>
    <row r="29" spans="1:8">
      <c r="A29" s="95" t="s">
        <v>135</v>
      </c>
      <c r="B29" s="15" t="s">
        <v>127</v>
      </c>
      <c r="C29" s="10"/>
      <c r="D29" s="12">
        <v>1423.2516918746001</v>
      </c>
      <c r="E29" s="13"/>
      <c r="F29" s="13"/>
      <c r="G29" s="13"/>
      <c r="H29" s="16"/>
    </row>
    <row r="30" spans="1:8">
      <c r="A30" s="95"/>
      <c r="B30" s="15" t="s">
        <v>128</v>
      </c>
      <c r="C30" s="10"/>
      <c r="D30" s="12">
        <v>88.390614426069007</v>
      </c>
      <c r="E30" s="13"/>
      <c r="F30" s="13"/>
      <c r="G30" s="13"/>
      <c r="H30" s="16"/>
    </row>
    <row r="31" spans="1:8">
      <c r="A31" s="95"/>
      <c r="B31" s="15" t="s">
        <v>129</v>
      </c>
      <c r="C31" s="10"/>
      <c r="D31" s="12">
        <v>0</v>
      </c>
      <c r="E31" s="13"/>
      <c r="F31" s="13"/>
      <c r="G31" s="13"/>
      <c r="H31" s="16"/>
    </row>
    <row r="32" spans="1:8">
      <c r="A32" s="95"/>
      <c r="B32" s="15" t="s">
        <v>130</v>
      </c>
      <c r="C32" s="10"/>
      <c r="D32" s="12">
        <v>0</v>
      </c>
      <c r="E32" s="13"/>
      <c r="F32" s="13"/>
      <c r="G32" s="13"/>
      <c r="H32" s="16"/>
    </row>
    <row r="33" spans="1:8">
      <c r="A33" s="101" t="s">
        <v>43</v>
      </c>
      <c r="B33" s="102"/>
      <c r="C33" s="95" t="s">
        <v>43</v>
      </c>
      <c r="D33" s="17">
        <v>1511.6423063007001</v>
      </c>
      <c r="E33" s="13">
        <v>4.03</v>
      </c>
      <c r="F33" s="13" t="s">
        <v>136</v>
      </c>
      <c r="G33" s="17">
        <v>375.09734647659002</v>
      </c>
      <c r="H33" s="16"/>
    </row>
    <row r="34" spans="1:8">
      <c r="A34" s="98">
        <v>1</v>
      </c>
      <c r="B34" s="15" t="s">
        <v>127</v>
      </c>
      <c r="C34" s="95"/>
      <c r="D34" s="17">
        <v>1423.2516918746001</v>
      </c>
      <c r="E34" s="13"/>
      <c r="F34" s="13"/>
      <c r="G34" s="13"/>
      <c r="H34" s="96" t="s">
        <v>137</v>
      </c>
    </row>
    <row r="35" spans="1:8">
      <c r="A35" s="95"/>
      <c r="B35" s="15" t="s">
        <v>128</v>
      </c>
      <c r="C35" s="95"/>
      <c r="D35" s="17">
        <v>88.390614426069007</v>
      </c>
      <c r="E35" s="13"/>
      <c r="F35" s="13"/>
      <c r="G35" s="13"/>
      <c r="H35" s="96"/>
    </row>
    <row r="36" spans="1:8">
      <c r="A36" s="95"/>
      <c r="B36" s="15" t="s">
        <v>129</v>
      </c>
      <c r="C36" s="95"/>
      <c r="D36" s="17">
        <v>0</v>
      </c>
      <c r="E36" s="13"/>
      <c r="F36" s="13"/>
      <c r="G36" s="13"/>
      <c r="H36" s="96"/>
    </row>
    <row r="37" spans="1:8">
      <c r="A37" s="95"/>
      <c r="B37" s="15" t="s">
        <v>130</v>
      </c>
      <c r="C37" s="95"/>
      <c r="D37" s="17">
        <v>0</v>
      </c>
      <c r="E37" s="13"/>
      <c r="F37" s="13"/>
      <c r="G37" s="13"/>
      <c r="H37" s="96"/>
    </row>
    <row r="38" spans="1:8">
      <c r="A38" s="95" t="s">
        <v>138</v>
      </c>
      <c r="B38" s="15" t="s">
        <v>127</v>
      </c>
      <c r="C38" s="10"/>
      <c r="D38" s="12">
        <v>1423.2516918746001</v>
      </c>
      <c r="E38" s="13"/>
      <c r="F38" s="13"/>
      <c r="G38" s="13"/>
      <c r="H38" s="16"/>
    </row>
    <row r="39" spans="1:8">
      <c r="A39" s="95"/>
      <c r="B39" s="15" t="s">
        <v>128</v>
      </c>
      <c r="C39" s="10"/>
      <c r="D39" s="12">
        <v>88.390614426069007</v>
      </c>
      <c r="E39" s="13"/>
      <c r="F39" s="13"/>
      <c r="G39" s="13"/>
      <c r="H39" s="16"/>
    </row>
    <row r="40" spans="1:8">
      <c r="A40" s="95"/>
      <c r="B40" s="15" t="s">
        <v>129</v>
      </c>
      <c r="C40" s="10"/>
      <c r="D40" s="12">
        <v>0</v>
      </c>
      <c r="E40" s="13"/>
      <c r="F40" s="13"/>
      <c r="G40" s="13"/>
      <c r="H40" s="16"/>
    </row>
    <row r="41" spans="1:8">
      <c r="A41" s="95"/>
      <c r="B41" s="15" t="s">
        <v>130</v>
      </c>
      <c r="C41" s="10"/>
      <c r="D41" s="12">
        <v>76.515818988548006</v>
      </c>
      <c r="E41" s="13"/>
      <c r="F41" s="13"/>
      <c r="G41" s="13"/>
      <c r="H41" s="16"/>
    </row>
    <row r="42" spans="1:8">
      <c r="A42" s="101" t="s">
        <v>109</v>
      </c>
      <c r="B42" s="102"/>
      <c r="C42" s="95" t="s">
        <v>43</v>
      </c>
      <c r="D42" s="17">
        <v>76.515818988548006</v>
      </c>
      <c r="E42" s="13">
        <v>4.03</v>
      </c>
      <c r="F42" s="13" t="s">
        <v>136</v>
      </c>
      <c r="G42" s="17">
        <v>18.986555580285</v>
      </c>
      <c r="H42" s="16"/>
    </row>
    <row r="43" spans="1:8">
      <c r="A43" s="98">
        <v>1</v>
      </c>
      <c r="B43" s="15" t="s">
        <v>127</v>
      </c>
      <c r="C43" s="95"/>
      <c r="D43" s="17">
        <v>0</v>
      </c>
      <c r="E43" s="13"/>
      <c r="F43" s="13"/>
      <c r="G43" s="13"/>
      <c r="H43" s="96" t="s">
        <v>137</v>
      </c>
    </row>
    <row r="44" spans="1:8">
      <c r="A44" s="95"/>
      <c r="B44" s="15" t="s">
        <v>128</v>
      </c>
      <c r="C44" s="95"/>
      <c r="D44" s="17">
        <v>0</v>
      </c>
      <c r="E44" s="13"/>
      <c r="F44" s="13"/>
      <c r="G44" s="13"/>
      <c r="H44" s="96"/>
    </row>
    <row r="45" spans="1:8">
      <c r="A45" s="95"/>
      <c r="B45" s="15" t="s">
        <v>129</v>
      </c>
      <c r="C45" s="95"/>
      <c r="D45" s="17">
        <v>0</v>
      </c>
      <c r="E45" s="13"/>
      <c r="F45" s="13"/>
      <c r="G45" s="13"/>
      <c r="H45" s="96"/>
    </row>
    <row r="46" spans="1:8">
      <c r="A46" s="95"/>
      <c r="B46" s="15" t="s">
        <v>130</v>
      </c>
      <c r="C46" s="95"/>
      <c r="D46" s="17">
        <v>76.515818988548006</v>
      </c>
      <c r="E46" s="13"/>
      <c r="F46" s="13"/>
      <c r="G46" s="13"/>
      <c r="H46" s="96"/>
    </row>
    <row r="47" spans="1:8" ht="24.6">
      <c r="A47" s="99" t="s">
        <v>111</v>
      </c>
      <c r="B47" s="100"/>
      <c r="C47" s="10"/>
      <c r="D47" s="12">
        <v>110.97570923240001</v>
      </c>
      <c r="E47" s="13"/>
      <c r="F47" s="13"/>
      <c r="G47" s="13"/>
      <c r="H47" s="16"/>
    </row>
    <row r="48" spans="1:8">
      <c r="A48" s="95" t="s">
        <v>139</v>
      </c>
      <c r="B48" s="15" t="s">
        <v>127</v>
      </c>
      <c r="C48" s="10"/>
      <c r="D48" s="12">
        <v>0</v>
      </c>
      <c r="E48" s="13"/>
      <c r="F48" s="13"/>
      <c r="G48" s="13"/>
      <c r="H48" s="16"/>
    </row>
    <row r="49" spans="1:8">
      <c r="A49" s="95"/>
      <c r="B49" s="15" t="s">
        <v>128</v>
      </c>
      <c r="C49" s="10"/>
      <c r="D49" s="12">
        <v>0</v>
      </c>
      <c r="E49" s="13"/>
      <c r="F49" s="13"/>
      <c r="G49" s="13"/>
      <c r="H49" s="16"/>
    </row>
    <row r="50" spans="1:8">
      <c r="A50" s="95"/>
      <c r="B50" s="15" t="s">
        <v>129</v>
      </c>
      <c r="C50" s="10"/>
      <c r="D50" s="12">
        <v>0</v>
      </c>
      <c r="E50" s="13"/>
      <c r="F50" s="13"/>
      <c r="G50" s="13"/>
      <c r="H50" s="16"/>
    </row>
    <row r="51" spans="1:8">
      <c r="A51" s="95"/>
      <c r="B51" s="15" t="s">
        <v>130</v>
      </c>
      <c r="C51" s="10"/>
      <c r="D51" s="12">
        <v>110.97570923240001</v>
      </c>
      <c r="E51" s="13"/>
      <c r="F51" s="13"/>
      <c r="G51" s="13"/>
      <c r="H51" s="16"/>
    </row>
    <row r="52" spans="1:8">
      <c r="A52" s="101" t="s">
        <v>111</v>
      </c>
      <c r="B52" s="102"/>
      <c r="C52" s="95" t="s">
        <v>43</v>
      </c>
      <c r="D52" s="17">
        <v>110.97570923240001</v>
      </c>
      <c r="E52" s="13">
        <v>4.03</v>
      </c>
      <c r="F52" s="13" t="s">
        <v>136</v>
      </c>
      <c r="G52" s="17">
        <v>27.537396831860999</v>
      </c>
      <c r="H52" s="16"/>
    </row>
    <row r="53" spans="1:8">
      <c r="A53" s="98">
        <v>1</v>
      </c>
      <c r="B53" s="15" t="s">
        <v>127</v>
      </c>
      <c r="C53" s="95"/>
      <c r="D53" s="17">
        <v>0</v>
      </c>
      <c r="E53" s="13"/>
      <c r="F53" s="13"/>
      <c r="G53" s="13"/>
      <c r="H53" s="96" t="s">
        <v>137</v>
      </c>
    </row>
    <row r="54" spans="1:8">
      <c r="A54" s="95"/>
      <c r="B54" s="15" t="s">
        <v>128</v>
      </c>
      <c r="C54" s="95"/>
      <c r="D54" s="17">
        <v>0</v>
      </c>
      <c r="E54" s="13"/>
      <c r="F54" s="13"/>
      <c r="G54" s="13"/>
      <c r="H54" s="96"/>
    </row>
    <row r="55" spans="1:8">
      <c r="A55" s="95"/>
      <c r="B55" s="15" t="s">
        <v>129</v>
      </c>
      <c r="C55" s="95"/>
      <c r="D55" s="17">
        <v>0</v>
      </c>
      <c r="E55" s="13"/>
      <c r="F55" s="13"/>
      <c r="G55" s="13"/>
      <c r="H55" s="96"/>
    </row>
    <row r="56" spans="1:8">
      <c r="A56" s="95"/>
      <c r="B56" s="15" t="s">
        <v>130</v>
      </c>
      <c r="C56" s="95"/>
      <c r="D56" s="17">
        <v>110.97570923240001</v>
      </c>
      <c r="E56" s="13"/>
      <c r="F56" s="13"/>
      <c r="G56" s="13"/>
      <c r="H56" s="96"/>
    </row>
    <row r="57" spans="1:8" ht="24.6">
      <c r="A57" s="99" t="s">
        <v>112</v>
      </c>
      <c r="B57" s="100"/>
      <c r="C57" s="10"/>
      <c r="D57" s="12">
        <v>3400.0065639643999</v>
      </c>
      <c r="E57" s="13"/>
      <c r="F57" s="13"/>
      <c r="G57" s="13"/>
      <c r="H57" s="16"/>
    </row>
    <row r="58" spans="1:8">
      <c r="A58" s="95" t="s">
        <v>126</v>
      </c>
      <c r="B58" s="15" t="s">
        <v>127</v>
      </c>
      <c r="C58" s="10"/>
      <c r="D58" s="12">
        <v>332.56706822870001</v>
      </c>
      <c r="E58" s="13"/>
      <c r="F58" s="13"/>
      <c r="G58" s="13"/>
      <c r="H58" s="16"/>
    </row>
    <row r="59" spans="1:8">
      <c r="A59" s="95"/>
      <c r="B59" s="15" t="s">
        <v>128</v>
      </c>
      <c r="C59" s="10"/>
      <c r="D59" s="12">
        <v>13.899250080810001</v>
      </c>
      <c r="E59" s="13"/>
      <c r="F59" s="13"/>
      <c r="G59" s="13"/>
      <c r="H59" s="16"/>
    </row>
    <row r="60" spans="1:8">
      <c r="A60" s="95"/>
      <c r="B60" s="15" t="s">
        <v>129</v>
      </c>
      <c r="C60" s="10"/>
      <c r="D60" s="12">
        <v>3053.5402456549</v>
      </c>
      <c r="E60" s="13"/>
      <c r="F60" s="13"/>
      <c r="G60" s="13"/>
      <c r="H60" s="16"/>
    </row>
    <row r="61" spans="1:8">
      <c r="A61" s="95"/>
      <c r="B61" s="15" t="s">
        <v>130</v>
      </c>
      <c r="C61" s="10"/>
      <c r="D61" s="12">
        <v>0</v>
      </c>
      <c r="E61" s="13"/>
      <c r="F61" s="13"/>
      <c r="G61" s="13"/>
      <c r="H61" s="16"/>
    </row>
    <row r="62" spans="1:8">
      <c r="A62" s="101" t="s">
        <v>114</v>
      </c>
      <c r="B62" s="102"/>
      <c r="C62" s="95" t="s">
        <v>134</v>
      </c>
      <c r="D62" s="17">
        <v>3400.0065639643999</v>
      </c>
      <c r="E62" s="13">
        <v>1</v>
      </c>
      <c r="F62" s="13" t="s">
        <v>132</v>
      </c>
      <c r="G62" s="17">
        <v>3400.0065639643999</v>
      </c>
      <c r="H62" s="16"/>
    </row>
    <row r="63" spans="1:8">
      <c r="A63" s="98">
        <v>1</v>
      </c>
      <c r="B63" s="15" t="s">
        <v>127</v>
      </c>
      <c r="C63" s="95"/>
      <c r="D63" s="17">
        <v>332.56706822870001</v>
      </c>
      <c r="E63" s="13"/>
      <c r="F63" s="13"/>
      <c r="G63" s="13"/>
      <c r="H63" s="96" t="s">
        <v>41</v>
      </c>
    </row>
    <row r="64" spans="1:8">
      <c r="A64" s="95"/>
      <c r="B64" s="15" t="s">
        <v>128</v>
      </c>
      <c r="C64" s="95"/>
      <c r="D64" s="17">
        <v>13.899250080810001</v>
      </c>
      <c r="E64" s="13"/>
      <c r="F64" s="13"/>
      <c r="G64" s="13"/>
      <c r="H64" s="96"/>
    </row>
    <row r="65" spans="1:8">
      <c r="A65" s="95"/>
      <c r="B65" s="15" t="s">
        <v>129</v>
      </c>
      <c r="C65" s="95"/>
      <c r="D65" s="17">
        <v>3053.5402456549</v>
      </c>
      <c r="E65" s="13"/>
      <c r="F65" s="13"/>
      <c r="G65" s="13"/>
      <c r="H65" s="96"/>
    </row>
    <row r="66" spans="1:8">
      <c r="A66" s="95"/>
      <c r="B66" s="15" t="s">
        <v>130</v>
      </c>
      <c r="C66" s="95"/>
      <c r="D66" s="17">
        <v>0</v>
      </c>
      <c r="E66" s="13"/>
      <c r="F66" s="13"/>
      <c r="G66" s="13"/>
      <c r="H66" s="96"/>
    </row>
    <row r="67" spans="1:8" ht="24.6">
      <c r="A67" s="99" t="s">
        <v>71</v>
      </c>
      <c r="B67" s="100"/>
      <c r="C67" s="10"/>
      <c r="D67" s="12">
        <v>0</v>
      </c>
      <c r="E67" s="13"/>
      <c r="F67" s="13"/>
      <c r="G67" s="13"/>
      <c r="H67" s="16"/>
    </row>
    <row r="68" spans="1:8">
      <c r="A68" s="95" t="s">
        <v>140</v>
      </c>
      <c r="B68" s="15" t="s">
        <v>127</v>
      </c>
      <c r="C68" s="10"/>
      <c r="D68" s="12">
        <v>0</v>
      </c>
      <c r="E68" s="13"/>
      <c r="F68" s="13"/>
      <c r="G68" s="13"/>
      <c r="H68" s="16"/>
    </row>
    <row r="69" spans="1:8">
      <c r="A69" s="95"/>
      <c r="B69" s="15" t="s">
        <v>128</v>
      </c>
      <c r="C69" s="10"/>
      <c r="D69" s="12">
        <v>0</v>
      </c>
      <c r="E69" s="13"/>
      <c r="F69" s="13"/>
      <c r="G69" s="13"/>
      <c r="H69" s="16"/>
    </row>
    <row r="70" spans="1:8">
      <c r="A70" s="95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5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101" t="s">
        <v>117</v>
      </c>
      <c r="B72" s="102"/>
      <c r="C72" s="95" t="s">
        <v>134</v>
      </c>
      <c r="D72" s="17">
        <v>0</v>
      </c>
      <c r="E72" s="13">
        <v>1</v>
      </c>
      <c r="F72" s="13" t="s">
        <v>132</v>
      </c>
      <c r="G72" s="17">
        <v>0</v>
      </c>
      <c r="H72" s="16"/>
    </row>
    <row r="73" spans="1:8">
      <c r="A73" s="98">
        <v>1</v>
      </c>
      <c r="B73" s="15" t="s">
        <v>127</v>
      </c>
      <c r="C73" s="95"/>
      <c r="D73" s="17">
        <v>0</v>
      </c>
      <c r="E73" s="13"/>
      <c r="F73" s="13"/>
      <c r="G73" s="13"/>
      <c r="H73" s="96" t="s">
        <v>41</v>
      </c>
    </row>
    <row r="74" spans="1:8">
      <c r="A74" s="95"/>
      <c r="B74" s="15" t="s">
        <v>128</v>
      </c>
      <c r="C74" s="95"/>
      <c r="D74" s="17">
        <v>0</v>
      </c>
      <c r="E74" s="13"/>
      <c r="F74" s="13"/>
      <c r="G74" s="13"/>
      <c r="H74" s="96"/>
    </row>
    <row r="75" spans="1:8">
      <c r="A75" s="95"/>
      <c r="B75" s="15" t="s">
        <v>129</v>
      </c>
      <c r="C75" s="95"/>
      <c r="D75" s="17">
        <v>0</v>
      </c>
      <c r="E75" s="13"/>
      <c r="F75" s="13"/>
      <c r="G75" s="13"/>
      <c r="H75" s="96"/>
    </row>
    <row r="76" spans="1:8">
      <c r="A76" s="95"/>
      <c r="B76" s="15" t="s">
        <v>130</v>
      </c>
      <c r="C76" s="95"/>
      <c r="D76" s="17">
        <v>0</v>
      </c>
      <c r="E76" s="13"/>
      <c r="F76" s="13"/>
      <c r="G76" s="13"/>
      <c r="H76" s="96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7" t="s">
        <v>141</v>
      </c>
      <c r="B79" s="97"/>
      <c r="C79" s="97"/>
      <c r="D79" s="97"/>
      <c r="E79" s="97"/>
      <c r="F79" s="97"/>
      <c r="G79" s="97"/>
      <c r="H79" s="97"/>
    </row>
    <row r="80" spans="1:8">
      <c r="A80" s="97" t="s">
        <v>142</v>
      </c>
      <c r="B80" s="97"/>
      <c r="C80" s="97"/>
      <c r="D80" s="97"/>
      <c r="E80" s="97"/>
      <c r="F80" s="97"/>
      <c r="G80" s="97"/>
      <c r="H80" s="97"/>
    </row>
  </sheetData>
  <mergeCells count="47">
    <mergeCell ref="A3:B3"/>
    <mergeCell ref="A8:B8"/>
    <mergeCell ref="A13:B13"/>
    <mergeCell ref="A18:B18"/>
    <mergeCell ref="A23:B23"/>
    <mergeCell ref="A28:B28"/>
    <mergeCell ref="A33:B33"/>
    <mergeCell ref="A42:B42"/>
    <mergeCell ref="A47:B47"/>
    <mergeCell ref="A52:B52"/>
    <mergeCell ref="A57:B57"/>
    <mergeCell ref="A62:B62"/>
    <mergeCell ref="A67:B67"/>
    <mergeCell ref="A72:B72"/>
    <mergeCell ref="A79:H79"/>
    <mergeCell ref="A80:H80"/>
    <mergeCell ref="A4:A7"/>
    <mergeCell ref="A9:A12"/>
    <mergeCell ref="A14:A17"/>
    <mergeCell ref="A19:A22"/>
    <mergeCell ref="A24:A27"/>
    <mergeCell ref="A29:A32"/>
    <mergeCell ref="A34:A37"/>
    <mergeCell ref="A38:A41"/>
    <mergeCell ref="A43:A46"/>
    <mergeCell ref="A48:A51"/>
    <mergeCell ref="A53:A56"/>
    <mergeCell ref="A58:A61"/>
    <mergeCell ref="A63:A66"/>
    <mergeCell ref="A68:A71"/>
    <mergeCell ref="A73:A76"/>
    <mergeCell ref="C52:C56"/>
    <mergeCell ref="C62:C66"/>
    <mergeCell ref="C72:C76"/>
    <mergeCell ref="H9:H12"/>
    <mergeCell ref="H19:H22"/>
    <mergeCell ref="H24:H27"/>
    <mergeCell ref="H34:H37"/>
    <mergeCell ref="H43:H46"/>
    <mergeCell ref="H53:H56"/>
    <mergeCell ref="H63:H66"/>
    <mergeCell ref="H73:H76"/>
    <mergeCell ref="C8:C12"/>
    <mergeCell ref="C18:C22"/>
    <mergeCell ref="C23:C27"/>
    <mergeCell ref="C33:C37"/>
    <mergeCell ref="C42:C4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143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hidden="1" customHeight="1">
      <c r="A4" s="3" t="s">
        <v>152</v>
      </c>
      <c r="B4" s="4" t="s">
        <v>132</v>
      </c>
      <c r="C4" s="5">
        <v>760.5</v>
      </c>
      <c r="D4" s="5">
        <v>4.8225376529421</v>
      </c>
      <c r="E4" s="4"/>
      <c r="F4" s="4"/>
      <c r="G4" s="5">
        <v>3667.5398850625002</v>
      </c>
      <c r="H4" s="6"/>
    </row>
    <row r="5" spans="1:8" ht="39" customHeight="1">
      <c r="A5" s="3" t="s">
        <v>156</v>
      </c>
      <c r="B5" s="4" t="s">
        <v>136</v>
      </c>
      <c r="C5" s="5">
        <v>4.03</v>
      </c>
      <c r="D5" s="5">
        <v>222.07854046447</v>
      </c>
      <c r="E5" s="4">
        <v>10</v>
      </c>
      <c r="F5" s="3" t="s">
        <v>156</v>
      </c>
      <c r="G5" s="5">
        <v>89.497651807181001</v>
      </c>
      <c r="H5" s="6" t="s">
        <v>157</v>
      </c>
    </row>
    <row r="6" spans="1:8" ht="39" hidden="1" customHeight="1">
      <c r="A6" s="3" t="s">
        <v>153</v>
      </c>
      <c r="B6" s="4" t="s">
        <v>132</v>
      </c>
      <c r="C6" s="5">
        <v>9.1590909090908994</v>
      </c>
      <c r="D6" s="5">
        <v>50.013676575223002</v>
      </c>
      <c r="E6" s="4">
        <v>6</v>
      </c>
      <c r="F6" s="3" t="s">
        <v>153</v>
      </c>
      <c r="G6" s="5">
        <v>458.07981045034001</v>
      </c>
      <c r="H6" s="6"/>
    </row>
    <row r="7" spans="1:8" ht="39" customHeight="1">
      <c r="A7" s="3" t="s">
        <v>154</v>
      </c>
      <c r="B7" s="4" t="s">
        <v>132</v>
      </c>
      <c r="C7" s="5">
        <v>1</v>
      </c>
      <c r="D7" s="5">
        <v>3053.5353739730999</v>
      </c>
      <c r="E7" s="4" t="s">
        <v>155</v>
      </c>
      <c r="F7" s="3" t="s">
        <v>154</v>
      </c>
      <c r="G7" s="5">
        <v>3053.5353739730999</v>
      </c>
      <c r="H7" s="6" t="s">
        <v>158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4" zoomScale="90" zoomScaleNormal="90" workbookViewId="0">
      <selection activeCell="C16" sqref="C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3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12373.817068229</v>
      </c>
      <c r="E25" s="41">
        <v>1065.0792500808</v>
      </c>
      <c r="F25" s="41">
        <v>3053.5402456549</v>
      </c>
      <c r="G25" s="41">
        <v>0</v>
      </c>
      <c r="H25" s="41">
        <v>16492.436563963998</v>
      </c>
    </row>
    <row r="26" spans="1:8">
      <c r="A26" s="2">
        <v>2</v>
      </c>
      <c r="B26" s="2" t="s">
        <v>42</v>
      </c>
      <c r="C26" s="42" t="s">
        <v>43</v>
      </c>
      <c r="D26" s="41">
        <v>1423.2516918746001</v>
      </c>
      <c r="E26" s="41">
        <v>88.390614426069007</v>
      </c>
      <c r="F26" s="41">
        <v>0</v>
      </c>
      <c r="G26" s="41">
        <v>0</v>
      </c>
      <c r="H26" s="41">
        <v>1511.6423063007001</v>
      </c>
    </row>
    <row r="27" spans="1:8">
      <c r="A27" s="2"/>
      <c r="B27" s="33"/>
      <c r="C27" s="33" t="s">
        <v>44</v>
      </c>
      <c r="D27" s="41">
        <v>13797.068760103</v>
      </c>
      <c r="E27" s="41">
        <v>1153.4698645069</v>
      </c>
      <c r="F27" s="41">
        <v>3053.5402456549</v>
      </c>
      <c r="G27" s="41">
        <v>0</v>
      </c>
      <c r="H27" s="41">
        <v>18004.078870264999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13797.068760103</v>
      </c>
      <c r="E43" s="41">
        <v>1153.4698645069</v>
      </c>
      <c r="F43" s="41">
        <v>3053.5402456549</v>
      </c>
      <c r="G43" s="41">
        <v>0</v>
      </c>
      <c r="H43" s="41">
        <v>18004.078870264999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309.34542670572</v>
      </c>
      <c r="E45" s="41">
        <v>26.626981252019998</v>
      </c>
      <c r="F45" s="41">
        <v>0</v>
      </c>
      <c r="G45" s="41">
        <v>0</v>
      </c>
      <c r="H45" s="41">
        <v>335.97240795774002</v>
      </c>
    </row>
    <row r="46" spans="1:8" ht="31.2">
      <c r="A46" s="2">
        <v>4</v>
      </c>
      <c r="B46" s="2" t="s">
        <v>57</v>
      </c>
      <c r="C46" s="42" t="s">
        <v>59</v>
      </c>
      <c r="D46" s="41">
        <v>28.465033837492001</v>
      </c>
      <c r="E46" s="41">
        <v>1.7678122885214</v>
      </c>
      <c r="F46" s="41">
        <v>0</v>
      </c>
      <c r="G46" s="41">
        <v>0</v>
      </c>
      <c r="H46" s="41">
        <v>30.232846126013001</v>
      </c>
    </row>
    <row r="47" spans="1:8">
      <c r="A47" s="2"/>
      <c r="B47" s="33"/>
      <c r="C47" s="33" t="s">
        <v>60</v>
      </c>
      <c r="D47" s="41">
        <v>337.81046054321001</v>
      </c>
      <c r="E47" s="41">
        <v>28.394793540542</v>
      </c>
      <c r="F47" s="41">
        <v>0</v>
      </c>
      <c r="G47" s="41">
        <v>0</v>
      </c>
      <c r="H47" s="41">
        <v>366.20525408374999</v>
      </c>
    </row>
    <row r="48" spans="1:8">
      <c r="A48" s="2"/>
      <c r="B48" s="33"/>
      <c r="C48" s="33" t="s">
        <v>61</v>
      </c>
      <c r="D48" s="41">
        <v>14134.879220647001</v>
      </c>
      <c r="E48" s="41">
        <v>1181.8646580474001</v>
      </c>
      <c r="F48" s="41">
        <v>3053.5402456549</v>
      </c>
      <c r="G48" s="41">
        <v>0</v>
      </c>
      <c r="H48" s="41">
        <v>18370.284124349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63</v>
      </c>
      <c r="C50" s="48" t="s">
        <v>64</v>
      </c>
      <c r="D50" s="41">
        <v>368.92034765887001</v>
      </c>
      <c r="E50" s="41">
        <v>30.846667575038001</v>
      </c>
      <c r="F50" s="41">
        <v>0</v>
      </c>
      <c r="G50" s="41">
        <v>0</v>
      </c>
      <c r="H50" s="41">
        <v>399.76701523391</v>
      </c>
    </row>
    <row r="51" spans="1:8">
      <c r="A51" s="2">
        <v>6</v>
      </c>
      <c r="B51" s="2" t="s">
        <v>65</v>
      </c>
      <c r="C51" s="48" t="s">
        <v>43</v>
      </c>
      <c r="D51" s="41">
        <v>0</v>
      </c>
      <c r="E51" s="41">
        <v>0</v>
      </c>
      <c r="F51" s="41">
        <v>0</v>
      </c>
      <c r="G51" s="41">
        <v>76.515818988548006</v>
      </c>
      <c r="H51" s="41">
        <v>76.515818988548006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33.458690807658002</v>
      </c>
      <c r="H52" s="41">
        <v>33.458690807658002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19.152895866971001</v>
      </c>
      <c r="H53" s="41">
        <v>19.152895866971001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19.152895866971001</v>
      </c>
      <c r="H54" s="41">
        <v>19.152895866971001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>
      <c r="A56" s="2"/>
      <c r="B56" s="33"/>
      <c r="C56" s="33" t="s">
        <v>72</v>
      </c>
      <c r="D56" s="41">
        <v>368.92034765887001</v>
      </c>
      <c r="E56" s="41">
        <v>30.846667575038001</v>
      </c>
      <c r="F56" s="41">
        <v>0</v>
      </c>
      <c r="G56" s="41">
        <v>224.29030153015</v>
      </c>
      <c r="H56" s="41">
        <v>624.05731676406003</v>
      </c>
    </row>
    <row r="57" spans="1:8">
      <c r="A57" s="2"/>
      <c r="B57" s="33"/>
      <c r="C57" s="33" t="s">
        <v>73</v>
      </c>
      <c r="D57" s="41">
        <v>14503.799568304999</v>
      </c>
      <c r="E57" s="41">
        <v>1212.7113256225</v>
      </c>
      <c r="F57" s="41">
        <v>3053.5402456549</v>
      </c>
      <c r="G57" s="41">
        <v>224.29030153015</v>
      </c>
      <c r="H57" s="41">
        <v>18994.341441113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14503.799568304999</v>
      </c>
      <c r="E61" s="41">
        <v>1212.7113256225</v>
      </c>
      <c r="F61" s="41">
        <v>3053.5402456549</v>
      </c>
      <c r="G61" s="41">
        <v>224.29030153015</v>
      </c>
      <c r="H61" s="41">
        <v>18994.341441113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1893.635</v>
      </c>
      <c r="H63" s="41">
        <v>1893.635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110.97570923240001</v>
      </c>
      <c r="H64" s="41">
        <v>110.97570923240001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2004.6107092324</v>
      </c>
      <c r="H65" s="41">
        <v>2004.6107092324</v>
      </c>
    </row>
    <row r="66" spans="1:8">
      <c r="A66" s="2"/>
      <c r="B66" s="33"/>
      <c r="C66" s="33" t="s">
        <v>83</v>
      </c>
      <c r="D66" s="41">
        <v>14503.799568304999</v>
      </c>
      <c r="E66" s="41">
        <v>1212.7113256225</v>
      </c>
      <c r="F66" s="41">
        <v>3053.5402456549</v>
      </c>
      <c r="G66" s="41">
        <v>2228.9010107624999</v>
      </c>
      <c r="H66" s="41">
        <v>20998.952150345001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435.11398704915001</v>
      </c>
      <c r="E68" s="41">
        <f>E66*3%</f>
        <v>36.381339768674998</v>
      </c>
      <c r="F68" s="41">
        <f>F66*3%</f>
        <v>91.606207369646995</v>
      </c>
      <c r="G68" s="41">
        <f>G66*3%</f>
        <v>66.867030322874996</v>
      </c>
      <c r="H68" s="41">
        <f>SUM(D68:G68)</f>
        <v>629.96856451034705</v>
      </c>
    </row>
    <row r="69" spans="1:8">
      <c r="A69" s="2"/>
      <c r="B69" s="33"/>
      <c r="C69" s="33" t="s">
        <v>87</v>
      </c>
      <c r="D69" s="41">
        <f>D68</f>
        <v>435.11398704915001</v>
      </c>
      <c r="E69" s="41">
        <f>E68</f>
        <v>36.381339768674998</v>
      </c>
      <c r="F69" s="41">
        <f>F68</f>
        <v>91.606207369646995</v>
      </c>
      <c r="G69" s="41">
        <f>G68</f>
        <v>66.867030322874996</v>
      </c>
      <c r="H69" s="41">
        <f>SUM(D69:G69)</f>
        <v>629.96856451034705</v>
      </c>
    </row>
    <row r="70" spans="1:8">
      <c r="A70" s="2"/>
      <c r="B70" s="33"/>
      <c r="C70" s="33" t="s">
        <v>88</v>
      </c>
      <c r="D70" s="41">
        <f>D69+D66</f>
        <v>14938.9135553541</v>
      </c>
      <c r="E70" s="41">
        <f>E69+E66</f>
        <v>1249.0926653911699</v>
      </c>
      <c r="F70" s="41">
        <f>F69+F66</f>
        <v>3145.1464530245498</v>
      </c>
      <c r="G70" s="41">
        <f>G69+G66</f>
        <v>2295.76804108537</v>
      </c>
      <c r="H70" s="41">
        <f>SUM(D70:G70)</f>
        <v>21628.920714855201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2987.7827110708299</v>
      </c>
      <c r="E72" s="41">
        <f>E70*20%</f>
        <v>249.81853307823499</v>
      </c>
      <c r="F72" s="41">
        <f>F70*20%</f>
        <v>629.02929060490897</v>
      </c>
      <c r="G72" s="41">
        <f>G70*20%</f>
        <v>459.15360821707498</v>
      </c>
      <c r="H72" s="41">
        <f>SUM(D72:G72)</f>
        <v>4325.7841429710497</v>
      </c>
    </row>
    <row r="73" spans="1:8">
      <c r="A73" s="2"/>
      <c r="B73" s="33"/>
      <c r="C73" s="33" t="s">
        <v>92</v>
      </c>
      <c r="D73" s="41">
        <f>D72</f>
        <v>2987.7827110708299</v>
      </c>
      <c r="E73" s="41">
        <f>E72</f>
        <v>249.81853307823499</v>
      </c>
      <c r="F73" s="41">
        <f>F72</f>
        <v>629.02929060490897</v>
      </c>
      <c r="G73" s="41">
        <f>G72</f>
        <v>459.15360821707498</v>
      </c>
      <c r="H73" s="41">
        <f>SUM(D73:G73)</f>
        <v>4325.7841429710497</v>
      </c>
    </row>
    <row r="74" spans="1:8">
      <c r="A74" s="2"/>
      <c r="B74" s="33"/>
      <c r="C74" s="33" t="s">
        <v>93</v>
      </c>
      <c r="D74" s="41">
        <f>D73+D70</f>
        <v>17926.696266424999</v>
      </c>
      <c r="E74" s="41">
        <f>E73+E70</f>
        <v>1498.91119846941</v>
      </c>
      <c r="F74" s="41">
        <f>F73+F70</f>
        <v>3774.1757436294602</v>
      </c>
      <c r="G74" s="41">
        <f>G73+G70</f>
        <v>2754.9216493024501</v>
      </c>
      <c r="H74" s="41">
        <f>SUM(D74:G74)</f>
        <v>25954.704857826298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12041.25</v>
      </c>
      <c r="E13" s="32">
        <v>1051.18</v>
      </c>
      <c r="F13" s="32">
        <v>0</v>
      </c>
      <c r="G13" s="32">
        <v>0</v>
      </c>
      <c r="H13" s="32">
        <v>13092.43</v>
      </c>
      <c r="J13" s="20"/>
    </row>
    <row r="14" spans="1:14">
      <c r="A14" s="2"/>
      <c r="B14" s="33"/>
      <c r="C14" s="33" t="s">
        <v>101</v>
      </c>
      <c r="D14" s="32">
        <v>12041.25</v>
      </c>
      <c r="E14" s="32">
        <v>1051.18</v>
      </c>
      <c r="F14" s="32">
        <v>0</v>
      </c>
      <c r="G14" s="32">
        <v>0</v>
      </c>
      <c r="H14" s="32">
        <v>13092.43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79</v>
      </c>
      <c r="D13" s="32">
        <v>0</v>
      </c>
      <c r="E13" s="32">
        <v>0</v>
      </c>
      <c r="F13" s="32">
        <v>0</v>
      </c>
      <c r="G13" s="32">
        <v>1503.2550000000001</v>
      </c>
      <c r="H13" s="32">
        <v>1503.2550000000001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1503.2550000000001</v>
      </c>
      <c r="H14" s="32">
        <v>1503.2550000000001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43</v>
      </c>
      <c r="D13" s="32">
        <v>1423.2516918746001</v>
      </c>
      <c r="E13" s="32">
        <v>88.390614426069007</v>
      </c>
      <c r="F13" s="32">
        <v>0</v>
      </c>
      <c r="G13" s="32">
        <v>0</v>
      </c>
      <c r="H13" s="32">
        <v>1511.6423063007001</v>
      </c>
      <c r="J13" s="20"/>
    </row>
    <row r="14" spans="1:14">
      <c r="A14" s="2"/>
      <c r="B14" s="33"/>
      <c r="C14" s="33" t="s">
        <v>101</v>
      </c>
      <c r="D14" s="32">
        <v>1423.2516918746001</v>
      </c>
      <c r="E14" s="32">
        <v>88.390614426069007</v>
      </c>
      <c r="F14" s="32">
        <v>0</v>
      </c>
      <c r="G14" s="32">
        <v>0</v>
      </c>
      <c r="H14" s="32">
        <v>1511.6423063007001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76.515818988548006</v>
      </c>
      <c r="H13" s="32">
        <v>76.515818988548006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76.515818988548006</v>
      </c>
      <c r="H14" s="32">
        <v>76.515818988548006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111</v>
      </c>
      <c r="D13" s="32">
        <v>0</v>
      </c>
      <c r="E13" s="32">
        <v>0</v>
      </c>
      <c r="F13" s="32">
        <v>0</v>
      </c>
      <c r="G13" s="32">
        <v>110.97570923240001</v>
      </c>
      <c r="H13" s="32">
        <v>110.97570923240001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110.97570923240001</v>
      </c>
      <c r="H14" s="32">
        <v>110.97570923240001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101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98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525-12-01</vt:lpstr>
      <vt:lpstr>ОСР 553-02-01</vt:lpstr>
      <vt:lpstr>ОСР 553-09-01</vt:lpstr>
      <vt:lpstr>ОСР 553-12-01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637B553380B94B5989C2392C8A9EA1AA_12</vt:lpwstr>
  </property>
  <property fmtid="{D5CDD505-2E9C-101B-9397-08002B2CF9AE}" pid="3" name="KSOProductBuildVer">
    <vt:lpwstr>1049-12.2.0.23131</vt:lpwstr>
  </property>
</Properties>
</file>